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-tet\OneDrive\Desktop\2025新製品\I291\"/>
    </mc:Choice>
  </mc:AlternateContent>
  <xr:revisionPtr revIDLastSave="0" documentId="13_ncr:1_{B448885E-2864-449C-9426-9AA35C601B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ation Sheet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G18" i="1"/>
  <c r="H18" i="1"/>
  <c r="G19" i="1"/>
  <c r="H19" i="1"/>
  <c r="G14" i="1"/>
  <c r="H16" i="1"/>
  <c r="G16" i="1"/>
  <c r="H16" i="2"/>
  <c r="G16" i="2"/>
  <c r="F27" i="1" l="1"/>
  <c r="E27" i="1" s="1"/>
  <c r="H27" i="1" s="1"/>
  <c r="D27" i="1"/>
  <c r="G27" i="1" s="1"/>
  <c r="D26" i="1"/>
  <c r="B15" i="2"/>
  <c r="B15" i="1" l="1"/>
  <c r="E21" i="1"/>
  <c r="D21" i="1"/>
  <c r="E20" i="1"/>
  <c r="D20" i="1"/>
  <c r="E19" i="1"/>
  <c r="D19" i="1"/>
  <c r="E18" i="1"/>
  <c r="D18" i="1"/>
  <c r="E17" i="1"/>
  <c r="D17" i="1"/>
  <c r="E16" i="1"/>
  <c r="D16" i="1"/>
  <c r="H15" i="1"/>
  <c r="G15" i="1"/>
  <c r="F26" i="1" s="1"/>
  <c r="E26" i="1" s="1"/>
  <c r="H26" i="1" s="1"/>
  <c r="E15" i="1"/>
  <c r="D15" i="1"/>
  <c r="H14" i="1"/>
  <c r="E14" i="1"/>
  <c r="D14" i="1"/>
  <c r="G26" i="1" l="1"/>
  <c r="D21" i="2" l="1"/>
  <c r="E21" i="2"/>
  <c r="H15" i="2"/>
  <c r="G15" i="2"/>
  <c r="F26" i="2" s="1"/>
  <c r="H14" i="2"/>
  <c r="G14" i="2"/>
  <c r="E15" i="2"/>
  <c r="E16" i="2"/>
  <c r="E17" i="2"/>
  <c r="E18" i="2"/>
  <c r="E19" i="2"/>
  <c r="E20" i="2"/>
  <c r="E14" i="2"/>
  <c r="D15" i="2"/>
  <c r="D16" i="2"/>
  <c r="D17" i="2"/>
  <c r="D18" i="2"/>
  <c r="D19" i="2"/>
  <c r="D20" i="2"/>
  <c r="D14" i="2"/>
  <c r="D26" i="2" l="1"/>
  <c r="G26" i="2" s="1"/>
  <c r="E26" i="2"/>
  <c r="H26" i="2" s="1"/>
</calcChain>
</file>

<file path=xl/sharedStrings.xml><?xml version="1.0" encoding="utf-8"?>
<sst xmlns="http://schemas.openxmlformats.org/spreadsheetml/2006/main" count="102" uniqueCount="45">
  <si>
    <t>&lt;&gt;</t>
  </si>
  <si>
    <t>A</t>
  </si>
  <si>
    <t>Sample 1      Fe 2+</t>
    <phoneticPr fontId="1"/>
  </si>
  <si>
    <t>B</t>
  </si>
  <si>
    <t>Sample 1  Total Fe</t>
    <phoneticPr fontId="1"/>
  </si>
  <si>
    <t>C</t>
  </si>
  <si>
    <t>Sample 1      Blank</t>
    <phoneticPr fontId="1"/>
  </si>
  <si>
    <t>D</t>
  </si>
  <si>
    <t>E</t>
  </si>
  <si>
    <t>F</t>
  </si>
  <si>
    <t>G</t>
  </si>
  <si>
    <t>H</t>
  </si>
  <si>
    <t>Average</t>
    <phoneticPr fontId="3"/>
  </si>
  <si>
    <t>STDEV</t>
    <phoneticPr fontId="3"/>
  </si>
  <si>
    <t>Sample</t>
    <phoneticPr fontId="3"/>
  </si>
  <si>
    <t>Sample 1</t>
    <phoneticPr fontId="1"/>
  </si>
  <si>
    <t>单位：nmol</t>
    <phoneticPr fontId="1"/>
  </si>
  <si>
    <r>
      <t>Fe 2</t>
    </r>
    <r>
      <rPr>
        <sz val="11"/>
        <color theme="1"/>
        <rFont val="ＭＳ Ｐゴシック"/>
        <family val="2"/>
        <charset val="128"/>
      </rPr>
      <t>+</t>
    </r>
    <phoneticPr fontId="1"/>
  </si>
  <si>
    <t>Fe 3+</t>
    <phoneticPr fontId="1"/>
  </si>
  <si>
    <t>Total Fe</t>
    <phoneticPr fontId="1"/>
  </si>
  <si>
    <t>Fe2+ %</t>
    <phoneticPr fontId="1"/>
  </si>
  <si>
    <t>Fe3+ %</t>
    <phoneticPr fontId="1"/>
  </si>
  <si>
    <t>Fe 2+ %</t>
    <phoneticPr fontId="1"/>
  </si>
  <si>
    <t>Fe 3+ %</t>
    <phoneticPr fontId="1"/>
  </si>
  <si>
    <t>Copy the original data from plate reader to the table below</t>
    <phoneticPr fontId="1"/>
  </si>
  <si>
    <t>96 well plate layout (n=3)</t>
    <phoneticPr fontId="1"/>
  </si>
  <si>
    <t>Sample 2</t>
  </si>
  <si>
    <t>Sample 2</t>
    <phoneticPr fontId="1"/>
  </si>
  <si>
    <t>Sample 2      Fe 2+</t>
    <phoneticPr fontId="1"/>
  </si>
  <si>
    <t>Sample 2  Total Fe</t>
    <phoneticPr fontId="1"/>
  </si>
  <si>
    <t>Sample 2      Blank</t>
    <phoneticPr fontId="1"/>
  </si>
  <si>
    <t>Enter the slope and intercept on the right graph</t>
    <phoneticPr fontId="1"/>
  </si>
  <si>
    <r>
      <rPr>
        <sz val="9"/>
        <color rgb="FFFF0000"/>
        <rFont val="Meiryo UI"/>
        <family val="2"/>
        <charset val="128"/>
      </rPr>
      <t>Slope</t>
    </r>
    <r>
      <rPr>
        <sz val="9"/>
        <color rgb="FFFF0000"/>
        <rFont val="Microsoft YaHei"/>
        <family val="2"/>
        <charset val="134"/>
      </rPr>
      <t xml:space="preserve"> </t>
    </r>
    <r>
      <rPr>
        <sz val="9"/>
        <color rgb="FFFF0000"/>
        <rFont val="ＭＳ Ｐゴシック"/>
        <family val="2"/>
        <charset val="128"/>
      </rPr>
      <t>=</t>
    </r>
    <phoneticPr fontId="1"/>
  </si>
  <si>
    <r>
      <rPr>
        <sz val="9"/>
        <color rgb="FF0070C0"/>
        <rFont val="Meiryo UI"/>
        <family val="2"/>
        <charset val="128"/>
      </rPr>
      <t>Intercept</t>
    </r>
    <r>
      <rPr>
        <sz val="9"/>
        <color rgb="FF0070C0"/>
        <rFont val="Microsoft YaHei"/>
        <family val="2"/>
        <charset val="134"/>
      </rPr>
      <t xml:space="preserve"> </t>
    </r>
    <r>
      <rPr>
        <sz val="9"/>
        <color rgb="FF0070C0"/>
        <rFont val="ＭＳ Ｐゴシック"/>
        <family val="2"/>
        <charset val="128"/>
      </rPr>
      <t>=</t>
    </r>
    <phoneticPr fontId="1"/>
  </si>
  <si>
    <t>Example: Liver Sample (*Note: The following data is for illustrative purposes only)</t>
    <phoneticPr fontId="1"/>
  </si>
  <si>
    <t>Standard (nmol, μmol/l)</t>
    <phoneticPr fontId="3"/>
  </si>
  <si>
    <t>Standard (nmol/ μmol/l)</t>
    <phoneticPr fontId="3"/>
  </si>
  <si>
    <t>Standard 7 (50 μmol/l)</t>
    <phoneticPr fontId="1"/>
  </si>
  <si>
    <t>Standard 6 (25 μmol/l)</t>
    <phoneticPr fontId="1"/>
  </si>
  <si>
    <t>Standard 5 (12.5 μmol/l)</t>
    <phoneticPr fontId="1"/>
  </si>
  <si>
    <t>Standard 4 (6.25 μmol/l)</t>
    <phoneticPr fontId="1"/>
  </si>
  <si>
    <t>Standard 3 (3.125 μmol/l)</t>
    <phoneticPr fontId="1"/>
  </si>
  <si>
    <t>Standard 2 (1.563 μmol/l)</t>
    <phoneticPr fontId="1"/>
  </si>
  <si>
    <t>Standard 1 (0.781 μmol/l)</t>
    <phoneticPr fontId="1"/>
  </si>
  <si>
    <t>Assay Buffer ( 0 μmol/l)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</si>
</sst>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_ 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1"/>
      <color rgb="FFFF0000"/>
      <name val="Microsoft YaHei"/>
      <family val="2"/>
      <charset val="134"/>
    </font>
    <font>
      <sz val="11"/>
      <color rgb="FF0070C0"/>
      <name val="Microsoft YaHei"/>
      <family val="2"/>
      <charset val="134"/>
    </font>
    <font>
      <b/>
      <sz val="6"/>
      <color theme="1"/>
      <name val="Microsoft YaHei"/>
      <family val="2"/>
    </font>
    <font>
      <sz val="9"/>
      <color rgb="FFFF0000"/>
      <name val="Microsoft YaHei"/>
      <family val="2"/>
      <charset val="128"/>
    </font>
    <font>
      <sz val="9"/>
      <color rgb="FFFF0000"/>
      <name val="Meiryo UI"/>
      <family val="2"/>
      <charset val="128"/>
    </font>
    <font>
      <sz val="9"/>
      <color rgb="FFFF0000"/>
      <name val="Microsoft YaHei"/>
      <family val="2"/>
      <charset val="134"/>
    </font>
    <font>
      <sz val="9"/>
      <color rgb="FFFF0000"/>
      <name val="ＭＳ Ｐゴシック"/>
      <family val="2"/>
      <charset val="128"/>
    </font>
    <font>
      <sz val="9"/>
      <color rgb="FF0070C0"/>
      <name val="Microsoft YaHei"/>
      <family val="2"/>
      <charset val="128"/>
    </font>
    <font>
      <sz val="9"/>
      <color rgb="FF0070C0"/>
      <name val="Meiryo UI"/>
      <family val="2"/>
      <charset val="128"/>
    </font>
    <font>
      <sz val="9"/>
      <color rgb="FF0070C0"/>
      <name val="Microsoft YaHei"/>
      <family val="2"/>
      <charset val="134"/>
    </font>
    <font>
      <sz val="9"/>
      <color rgb="FF0070C0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77" fontId="5" fillId="5" borderId="1" xfId="0" applyNumberFormat="1" applyFont="1" applyFill="1" applyBorder="1"/>
    <xf numFmtId="10" fontId="5" fillId="5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8" xfId="0" applyFont="1" applyFill="1" applyBorder="1" applyAlignment="1">
      <alignment vertical="center"/>
    </xf>
    <xf numFmtId="176" fontId="5" fillId="8" borderId="1" xfId="0" applyNumberFormat="1" applyFont="1" applyFill="1" applyBorder="1" applyAlignment="1">
      <alignment vertical="center"/>
    </xf>
    <xf numFmtId="177" fontId="5" fillId="8" borderId="1" xfId="0" applyNumberFormat="1" applyFont="1" applyFill="1" applyBorder="1"/>
    <xf numFmtId="10" fontId="5" fillId="8" borderId="1" xfId="0" applyNumberFormat="1" applyFont="1" applyFill="1" applyBorder="1"/>
    <xf numFmtId="0" fontId="10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Standard Curve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4700130413508179E-2"/>
                  <c:y val="-9.6990972103719233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ja-JP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'Calculation Sheet'!$E$14:$E$21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'Calculation Sheet'!$E$14:$E$21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'Calculation Sheet'!$B$14:$B$21</c:f>
              <c:numCache>
                <c:formatCode>General</c:formatCode>
                <c:ptCount val="8"/>
                <c:pt idx="0">
                  <c:v>0</c:v>
                </c:pt>
                <c:pt idx="1">
                  <c:v>0.15625</c:v>
                </c:pt>
                <c:pt idx="2">
                  <c:v>0.3125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'Calculation Sheet'!$D$14:$D$21</c:f>
              <c:numCache>
                <c:formatCode>0.0000_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14-4BB7-BE74-F4EB0BD4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56984"/>
        <c:axId val="582157304"/>
      </c:scatterChart>
      <c:valAx>
        <c:axId val="58215698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100">
                    <a:latin typeface="Arial" panose="020B0604020202020204" pitchFamily="34" charset="0"/>
                    <a:cs typeface="Arial" panose="020B0604020202020204" pitchFamily="34" charset="0"/>
                  </a:rPr>
                  <a:t>Iron</a:t>
                </a:r>
                <a:r>
                  <a:rPr lang="en-US" altLang="ja-JP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Conc. ( nmol /well)</a:t>
                </a:r>
                <a:endParaRPr lang="ja-JP" altLang="en-US" sz="11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82157304"/>
        <c:crosses val="autoZero"/>
        <c:crossBetween val="midCat"/>
      </c:valAx>
      <c:valAx>
        <c:axId val="58215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100"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  <a:r>
                  <a:rPr lang="en-US" altLang="ja-JP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(593 nm)</a:t>
                </a:r>
                <a:endParaRPr lang="ja-JP" altLang="en-US" sz="11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 altLang="en-US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82156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>
                <a:latin typeface="Arial" panose="020B0604020202020204" pitchFamily="34" charset="0"/>
                <a:cs typeface="Arial" panose="020B0604020202020204" pitchFamily="34" charset="0"/>
              </a:rPr>
              <a:t>Standard</a:t>
            </a:r>
            <a:r>
              <a:rPr lang="en-US" altLang="ja-JP" baseline="0">
                <a:latin typeface="Arial" panose="020B0604020202020204" pitchFamily="34" charset="0"/>
                <a:cs typeface="Arial" panose="020B0604020202020204" pitchFamily="34" charset="0"/>
              </a:rPr>
              <a:t>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5B9BD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8316397281809483E-2"/>
                  <c:y val="-5.1855359917718849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3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altLang="ja-JP" sz="13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y = </a:t>
                    </a:r>
                    <a:r>
                      <a:rPr lang="en-US" altLang="ja-JP" sz="1300" baseline="0">
                        <a:solidFill>
                          <a:srgbClr val="FF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0.0839</a:t>
                    </a:r>
                    <a:r>
                      <a:rPr lang="en-US" altLang="ja-JP" sz="13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x + </a:t>
                    </a:r>
                    <a:r>
                      <a:rPr lang="en-US" altLang="ja-JP" sz="1300" baseline="0">
                        <a:solidFill>
                          <a:schemeClr val="accent5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0.0455</a:t>
                    </a:r>
                    <a:br>
                      <a:rPr lang="en-US" altLang="ja-JP" sz="13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altLang="ja-JP" sz="13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1</a:t>
                    </a:r>
                    <a:endParaRPr lang="en-US" altLang="ja-JP" sz="130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 altLang="ja-JP"/>
                </a:p>
              </c:txPr>
            </c:trendlineLbl>
          </c:trendline>
          <c:xVal>
            <c:numRef>
              <c:f>Example!$B$14:$B$21</c:f>
              <c:numCache>
                <c:formatCode>General</c:formatCode>
                <c:ptCount val="8"/>
                <c:pt idx="0">
                  <c:v>0</c:v>
                </c:pt>
                <c:pt idx="1">
                  <c:v>0.15625</c:v>
                </c:pt>
                <c:pt idx="2">
                  <c:v>0.3125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Example!$D$14:$D$21</c:f>
              <c:numCache>
                <c:formatCode>0.0000_ </c:formatCode>
                <c:ptCount val="8"/>
                <c:pt idx="0">
                  <c:v>4.3533333887656532E-2</c:v>
                </c:pt>
                <c:pt idx="1">
                  <c:v>5.7000000029802322E-2</c:v>
                </c:pt>
                <c:pt idx="2">
                  <c:v>7.1400001645088196E-2</c:v>
                </c:pt>
                <c:pt idx="3">
                  <c:v>9.896666556596756E-2</c:v>
                </c:pt>
                <c:pt idx="4">
                  <c:v>0.15293333431084952</c:v>
                </c:pt>
                <c:pt idx="5">
                  <c:v>0.25756667057673138</c:v>
                </c:pt>
                <c:pt idx="6">
                  <c:v>0.46276666720708209</c:v>
                </c:pt>
                <c:pt idx="7">
                  <c:v>0.88443334897359216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F6C-4285-97F6-4DBF12FD6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845424"/>
        <c:axId val="533580496"/>
      </c:scatterChart>
      <c:valAx>
        <c:axId val="37784542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100">
                    <a:latin typeface="Arial" panose="020B0604020202020204" pitchFamily="34" charset="0"/>
                    <a:cs typeface="Arial" panose="020B0604020202020204" pitchFamily="34" charset="0"/>
                  </a:rPr>
                  <a:t>Iron</a:t>
                </a:r>
                <a:r>
                  <a:rPr lang="en-US" altLang="ja-JP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Conc. (nmol/well)</a:t>
                </a:r>
                <a:endParaRPr lang="ja-JP" altLang="en-US" sz="11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33580496"/>
        <c:crosses val="autoZero"/>
        <c:crossBetween val="midCat"/>
      </c:valAx>
      <c:valAx>
        <c:axId val="53358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100"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  <a:r>
                  <a:rPr lang="en-US" altLang="ja-JP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(593 n</a:t>
                </a:r>
                <a:r>
                  <a:rPr lang="en-US" altLang="zh-CN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m)</a:t>
                </a:r>
                <a:endParaRPr lang="ja-JP" altLang="en-US" sz="11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 altLang="en-US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37784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12</xdr:row>
      <xdr:rowOff>0</xdr:rowOff>
    </xdr:from>
    <xdr:to>
      <xdr:col>15</xdr:col>
      <xdr:colOff>676276</xdr:colOff>
      <xdr:row>29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6EB6CF-8783-4557-9305-EC82B3575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12</xdr:row>
      <xdr:rowOff>0</xdr:rowOff>
    </xdr:from>
    <xdr:to>
      <xdr:col>16</xdr:col>
      <xdr:colOff>10585</xdr:colOff>
      <xdr:row>28</xdr:row>
      <xdr:rowOff>170392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1F08DE-198E-4F6D-8B5E-D103D68F7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"/>
  <sheetViews>
    <sheetView tabSelected="1" workbookViewId="0">
      <selection activeCell="C14" sqref="C14:C21"/>
    </sheetView>
  </sheetViews>
  <sheetFormatPr defaultColWidth="9" defaultRowHeight="14" x14ac:dyDescent="0.3"/>
  <cols>
    <col min="1" max="1" width="3.25" style="3" customWidth="1"/>
    <col min="2" max="2" width="8.75" style="3" customWidth="1"/>
    <col min="3" max="3" width="11.6640625" style="3" customWidth="1"/>
    <col min="4" max="8" width="9" style="3"/>
    <col min="9" max="9" width="3.75" style="3" customWidth="1"/>
    <col min="10" max="16384" width="9" style="3"/>
  </cols>
  <sheetData>
    <row r="1" spans="2:16" ht="14.25" customHeight="1" thickBot="1" x14ac:dyDescent="0.35">
      <c r="B1" s="2"/>
      <c r="C1" s="2"/>
      <c r="D1" s="2"/>
      <c r="E1" s="2"/>
      <c r="F1" s="2"/>
      <c r="G1" s="2"/>
      <c r="H1" s="2"/>
    </row>
    <row r="2" spans="2:16" ht="16.5" x14ac:dyDescent="0.3">
      <c r="B2" s="37" t="s">
        <v>24</v>
      </c>
      <c r="C2" s="38"/>
      <c r="D2" s="38"/>
      <c r="E2" s="38"/>
      <c r="F2" s="38"/>
      <c r="G2" s="38"/>
      <c r="H2" s="39"/>
      <c r="J2" s="40" t="s">
        <v>25</v>
      </c>
      <c r="K2" s="41"/>
      <c r="L2" s="41"/>
      <c r="M2" s="41"/>
      <c r="N2" s="41"/>
      <c r="O2" s="41"/>
      <c r="P2" s="42"/>
    </row>
    <row r="3" spans="2:16" x14ac:dyDescent="0.3">
      <c r="B3" s="21" t="s">
        <v>0</v>
      </c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20">
        <v>6</v>
      </c>
      <c r="J3" s="21" t="s">
        <v>0</v>
      </c>
      <c r="K3" s="19">
        <v>1</v>
      </c>
      <c r="L3" s="19">
        <v>2</v>
      </c>
      <c r="M3" s="19">
        <v>3</v>
      </c>
      <c r="N3" s="19">
        <v>4</v>
      </c>
      <c r="O3" s="19">
        <v>5</v>
      </c>
      <c r="P3" s="20">
        <v>6</v>
      </c>
    </row>
    <row r="4" spans="2:16" x14ac:dyDescent="0.3">
      <c r="B4" s="21" t="s">
        <v>1</v>
      </c>
      <c r="C4" s="4"/>
      <c r="D4" s="4"/>
      <c r="E4" s="4"/>
      <c r="F4" s="5"/>
      <c r="G4" s="5"/>
      <c r="H4" s="6"/>
      <c r="J4" s="21" t="s">
        <v>1</v>
      </c>
      <c r="K4" s="43" t="s">
        <v>44</v>
      </c>
      <c r="L4" s="43"/>
      <c r="M4" s="43"/>
      <c r="N4" s="44" t="s">
        <v>2</v>
      </c>
      <c r="O4" s="44"/>
      <c r="P4" s="45"/>
    </row>
    <row r="5" spans="2:16" x14ac:dyDescent="0.3">
      <c r="B5" s="21" t="s">
        <v>3</v>
      </c>
      <c r="C5" s="4"/>
      <c r="D5" s="4"/>
      <c r="E5" s="4"/>
      <c r="F5" s="5"/>
      <c r="G5" s="5"/>
      <c r="H5" s="6"/>
      <c r="J5" s="21" t="s">
        <v>3</v>
      </c>
      <c r="K5" s="43" t="s">
        <v>43</v>
      </c>
      <c r="L5" s="43"/>
      <c r="M5" s="43"/>
      <c r="N5" s="44" t="s">
        <v>4</v>
      </c>
      <c r="O5" s="44"/>
      <c r="P5" s="45"/>
    </row>
    <row r="6" spans="2:16" x14ac:dyDescent="0.3">
      <c r="B6" s="21" t="s">
        <v>5</v>
      </c>
      <c r="C6" s="4"/>
      <c r="D6" s="4"/>
      <c r="E6" s="4"/>
      <c r="F6" s="5"/>
      <c r="G6" s="5"/>
      <c r="H6" s="6"/>
      <c r="J6" s="21" t="s">
        <v>5</v>
      </c>
      <c r="K6" s="43" t="s">
        <v>42</v>
      </c>
      <c r="L6" s="43"/>
      <c r="M6" s="43"/>
      <c r="N6" s="44" t="s">
        <v>6</v>
      </c>
      <c r="O6" s="44"/>
      <c r="P6" s="45"/>
    </row>
    <row r="7" spans="2:16" x14ac:dyDescent="0.3">
      <c r="B7" s="21" t="s">
        <v>7</v>
      </c>
      <c r="C7" s="4"/>
      <c r="D7" s="4"/>
      <c r="E7" s="4"/>
      <c r="F7" s="29"/>
      <c r="G7" s="29"/>
      <c r="H7" s="30"/>
      <c r="J7" s="21" t="s">
        <v>7</v>
      </c>
      <c r="K7" s="43" t="s">
        <v>41</v>
      </c>
      <c r="L7" s="43"/>
      <c r="M7" s="43"/>
      <c r="N7" s="46" t="s">
        <v>28</v>
      </c>
      <c r="O7" s="46"/>
      <c r="P7" s="47"/>
    </row>
    <row r="8" spans="2:16" x14ac:dyDescent="0.3">
      <c r="B8" s="21" t="s">
        <v>8</v>
      </c>
      <c r="C8" s="4"/>
      <c r="D8" s="4"/>
      <c r="E8" s="4"/>
      <c r="F8" s="29"/>
      <c r="G8" s="29"/>
      <c r="H8" s="30"/>
      <c r="J8" s="21" t="s">
        <v>8</v>
      </c>
      <c r="K8" s="43" t="s">
        <v>40</v>
      </c>
      <c r="L8" s="43"/>
      <c r="M8" s="43"/>
      <c r="N8" s="46" t="s">
        <v>29</v>
      </c>
      <c r="O8" s="46"/>
      <c r="P8" s="47"/>
    </row>
    <row r="9" spans="2:16" x14ac:dyDescent="0.3">
      <c r="B9" s="21" t="s">
        <v>9</v>
      </c>
      <c r="C9" s="4"/>
      <c r="D9" s="4"/>
      <c r="E9" s="4"/>
      <c r="F9" s="29"/>
      <c r="G9" s="29"/>
      <c r="H9" s="30"/>
      <c r="J9" s="21" t="s">
        <v>9</v>
      </c>
      <c r="K9" s="43" t="s">
        <v>39</v>
      </c>
      <c r="L9" s="43"/>
      <c r="M9" s="43"/>
      <c r="N9" s="46" t="s">
        <v>30</v>
      </c>
      <c r="O9" s="46"/>
      <c r="P9" s="47"/>
    </row>
    <row r="10" spans="2:16" x14ac:dyDescent="0.3">
      <c r="B10" s="21" t="s">
        <v>10</v>
      </c>
      <c r="C10" s="4"/>
      <c r="D10" s="4"/>
      <c r="E10" s="4"/>
      <c r="F10" s="2"/>
      <c r="G10" s="2"/>
      <c r="H10" s="23"/>
      <c r="J10" s="21" t="s">
        <v>10</v>
      </c>
      <c r="K10" s="43" t="s">
        <v>38</v>
      </c>
      <c r="L10" s="43"/>
      <c r="M10" s="43"/>
      <c r="N10" s="48"/>
      <c r="O10" s="48"/>
      <c r="P10" s="49"/>
    </row>
    <row r="11" spans="2:16" ht="14.5" thickBot="1" x14ac:dyDescent="0.35">
      <c r="B11" s="22" t="s">
        <v>11</v>
      </c>
      <c r="C11" s="7"/>
      <c r="D11" s="7"/>
      <c r="E11" s="7"/>
      <c r="F11" s="24"/>
      <c r="G11" s="24"/>
      <c r="H11" s="25"/>
      <c r="J11" s="22" t="s">
        <v>11</v>
      </c>
      <c r="K11" s="50" t="s">
        <v>37</v>
      </c>
      <c r="L11" s="50"/>
      <c r="M11" s="50"/>
      <c r="N11" s="51"/>
      <c r="O11" s="51"/>
      <c r="P11" s="52"/>
    </row>
    <row r="13" spans="2:16" ht="14.25" customHeight="1" x14ac:dyDescent="0.3">
      <c r="B13" s="53" t="s">
        <v>36</v>
      </c>
      <c r="C13" s="53"/>
      <c r="D13" s="11" t="s">
        <v>12</v>
      </c>
      <c r="E13" s="11" t="s">
        <v>13</v>
      </c>
      <c r="F13" s="11" t="s">
        <v>14</v>
      </c>
      <c r="G13" s="11" t="s">
        <v>12</v>
      </c>
      <c r="H13" s="11" t="s">
        <v>13</v>
      </c>
    </row>
    <row r="14" spans="2:16" ht="14.25" customHeight="1" x14ac:dyDescent="0.3">
      <c r="B14" s="8">
        <v>0</v>
      </c>
      <c r="C14" s="8">
        <v>0</v>
      </c>
      <c r="D14" s="9" t="e">
        <f t="shared" ref="D14:D21" si="0">AVERAGE(C4:E4)</f>
        <v>#DIV/0!</v>
      </c>
      <c r="E14" s="9" t="e">
        <f t="shared" ref="E14:E21" si="1">STDEV(C4:E4)</f>
        <v>#DIV/0!</v>
      </c>
      <c r="F14" s="54" t="s">
        <v>15</v>
      </c>
      <c r="G14" s="10" t="e">
        <f>AVERAGE(F4:H4)</f>
        <v>#DIV/0!</v>
      </c>
      <c r="H14" s="10" t="e">
        <f t="shared" ref="H14:H15" si="2">STDEV(F4:H4)</f>
        <v>#DIV/0!</v>
      </c>
    </row>
    <row r="15" spans="2:16" ht="14.25" customHeight="1" x14ac:dyDescent="0.3">
      <c r="B15" s="8">
        <f>B16/2</f>
        <v>0.15625</v>
      </c>
      <c r="C15" s="8">
        <v>0.78100000000000003</v>
      </c>
      <c r="D15" s="9" t="e">
        <f t="shared" si="0"/>
        <v>#DIV/0!</v>
      </c>
      <c r="E15" s="9" t="e">
        <f t="shared" si="1"/>
        <v>#DIV/0!</v>
      </c>
      <c r="F15" s="55"/>
      <c r="G15" s="10" t="e">
        <f t="shared" ref="G15" si="3">AVERAGE(F5:H5)</f>
        <v>#DIV/0!</v>
      </c>
      <c r="H15" s="10" t="e">
        <f t="shared" si="2"/>
        <v>#DIV/0!</v>
      </c>
    </row>
    <row r="16" spans="2:16" ht="14.25" customHeight="1" x14ac:dyDescent="0.3">
      <c r="B16" s="8">
        <v>0.3125</v>
      </c>
      <c r="C16" s="8">
        <v>1.5629999999999999</v>
      </c>
      <c r="D16" s="9" t="e">
        <f t="shared" si="0"/>
        <v>#DIV/0!</v>
      </c>
      <c r="E16" s="9" t="e">
        <f t="shared" si="1"/>
        <v>#DIV/0!</v>
      </c>
      <c r="F16" s="56"/>
      <c r="G16" s="10" t="e">
        <f>AVERAGE(F6:H6)</f>
        <v>#DIV/0!</v>
      </c>
      <c r="H16" s="10" t="e">
        <f>STDEV(F6:H6)</f>
        <v>#DIV/0!</v>
      </c>
    </row>
    <row r="17" spans="2:8" ht="14.25" customHeight="1" x14ac:dyDescent="0.3">
      <c r="B17" s="8">
        <v>0.625</v>
      </c>
      <c r="C17" s="8">
        <v>3.125</v>
      </c>
      <c r="D17" s="9" t="e">
        <f t="shared" si="0"/>
        <v>#DIV/0!</v>
      </c>
      <c r="E17" s="9" t="e">
        <f t="shared" si="1"/>
        <v>#DIV/0!</v>
      </c>
      <c r="F17" s="61" t="s">
        <v>27</v>
      </c>
      <c r="G17" s="31" t="e">
        <f t="shared" ref="G17:G19" si="4">AVERAGE(F7:H7)</f>
        <v>#DIV/0!</v>
      </c>
      <c r="H17" s="31" t="e">
        <f t="shared" ref="H17:H19" si="5">STDEV(F7:H7)</f>
        <v>#DIV/0!</v>
      </c>
    </row>
    <row r="18" spans="2:8" ht="14.25" customHeight="1" x14ac:dyDescent="0.3">
      <c r="B18" s="8">
        <v>1.25</v>
      </c>
      <c r="C18" s="8">
        <v>6.25</v>
      </c>
      <c r="D18" s="9" t="e">
        <f t="shared" si="0"/>
        <v>#DIV/0!</v>
      </c>
      <c r="E18" s="9" t="e">
        <f t="shared" si="1"/>
        <v>#DIV/0!</v>
      </c>
      <c r="F18" s="62"/>
      <c r="G18" s="31" t="e">
        <f t="shared" si="4"/>
        <v>#DIV/0!</v>
      </c>
      <c r="H18" s="31" t="e">
        <f t="shared" si="5"/>
        <v>#DIV/0!</v>
      </c>
    </row>
    <row r="19" spans="2:8" ht="14.25" customHeight="1" x14ac:dyDescent="0.3">
      <c r="B19" s="8">
        <v>2.5</v>
      </c>
      <c r="C19" s="8">
        <v>12.5</v>
      </c>
      <c r="D19" s="9" t="e">
        <f t="shared" si="0"/>
        <v>#DIV/0!</v>
      </c>
      <c r="E19" s="9" t="e">
        <f t="shared" si="1"/>
        <v>#DIV/0!</v>
      </c>
      <c r="F19" s="63"/>
      <c r="G19" s="31" t="e">
        <f t="shared" si="4"/>
        <v>#DIV/0!</v>
      </c>
      <c r="H19" s="31" t="e">
        <f t="shared" si="5"/>
        <v>#DIV/0!</v>
      </c>
    </row>
    <row r="20" spans="2:8" ht="14.25" customHeight="1" x14ac:dyDescent="0.3">
      <c r="B20" s="8">
        <v>5</v>
      </c>
      <c r="C20" s="8">
        <v>25</v>
      </c>
      <c r="D20" s="9" t="e">
        <f t="shared" si="0"/>
        <v>#DIV/0!</v>
      </c>
      <c r="E20" s="9" t="e">
        <f t="shared" si="1"/>
        <v>#DIV/0!</v>
      </c>
      <c r="F20" s="27"/>
      <c r="G20" s="28"/>
      <c r="H20" s="28"/>
    </row>
    <row r="21" spans="2:8" ht="14.25" customHeight="1" x14ac:dyDescent="0.3">
      <c r="B21" s="8">
        <v>10</v>
      </c>
      <c r="C21" s="8">
        <v>50</v>
      </c>
      <c r="D21" s="9" t="e">
        <f t="shared" si="0"/>
        <v>#DIV/0!</v>
      </c>
      <c r="E21" s="9" t="e">
        <f t="shared" si="1"/>
        <v>#DIV/0!</v>
      </c>
      <c r="F21" s="27"/>
      <c r="G21" s="28"/>
      <c r="H21" s="28"/>
    </row>
    <row r="22" spans="2:8" ht="14.25" customHeight="1" x14ac:dyDescent="0.3"/>
    <row r="23" spans="2:8" ht="14.25" customHeight="1" x14ac:dyDescent="0.45">
      <c r="B23" s="57" t="s">
        <v>31</v>
      </c>
      <c r="C23" s="57"/>
      <c r="D23" s="57"/>
      <c r="E23" s="34" t="s">
        <v>32</v>
      </c>
      <c r="F23" s="12"/>
      <c r="G23" s="35" t="s">
        <v>33</v>
      </c>
      <c r="H23" s="13"/>
    </row>
    <row r="24" spans="2:8" ht="14.25" customHeight="1" x14ac:dyDescent="0.3"/>
    <row r="25" spans="2:8" ht="14.25" customHeight="1" x14ac:dyDescent="0.45">
      <c r="B25" s="58" t="s">
        <v>16</v>
      </c>
      <c r="C25" s="59"/>
      <c r="D25" s="16" t="s">
        <v>17</v>
      </c>
      <c r="E25" s="16" t="s">
        <v>18</v>
      </c>
      <c r="F25" s="16" t="s">
        <v>19</v>
      </c>
      <c r="G25" s="16" t="s">
        <v>20</v>
      </c>
      <c r="H25" s="16" t="s">
        <v>21</v>
      </c>
    </row>
    <row r="26" spans="2:8" ht="14.25" customHeight="1" x14ac:dyDescent="0.3">
      <c r="B26" s="60" t="s">
        <v>15</v>
      </c>
      <c r="C26" s="60"/>
      <c r="D26" s="17" t="e">
        <f>(G14-G16-$H$23)/$F$23</f>
        <v>#DIV/0!</v>
      </c>
      <c r="E26" s="17" t="e">
        <f>F26-D26</f>
        <v>#DIV/0!</v>
      </c>
      <c r="F26" s="17" t="e">
        <f>(G15-G16-$H$23)/$F$23</f>
        <v>#DIV/0!</v>
      </c>
      <c r="G26" s="18" t="e">
        <f>D26/F26</f>
        <v>#DIV/0!</v>
      </c>
      <c r="H26" s="18" t="e">
        <f>E26/F26</f>
        <v>#DIV/0!</v>
      </c>
    </row>
    <row r="27" spans="2:8" ht="14.25" customHeight="1" x14ac:dyDescent="0.3">
      <c r="B27" s="36" t="s">
        <v>26</v>
      </c>
      <c r="C27" s="36"/>
      <c r="D27" s="32" t="e">
        <f>(G17-G19-$H$23)/$F$23</f>
        <v>#DIV/0!</v>
      </c>
      <c r="E27" s="32" t="e">
        <f>F27-D27</f>
        <v>#DIV/0!</v>
      </c>
      <c r="F27" s="32" t="e">
        <f>(G18-G19-$H$23)/$F$23</f>
        <v>#DIV/0!</v>
      </c>
      <c r="G27" s="33" t="e">
        <f>D27/F27</f>
        <v>#DIV/0!</v>
      </c>
      <c r="H27" s="33" t="e">
        <f>E27/F27</f>
        <v>#DIV/0!</v>
      </c>
    </row>
    <row r="28" spans="2:8" ht="14.25" customHeight="1" x14ac:dyDescent="0.3"/>
    <row r="29" spans="2:8" ht="14.25" customHeight="1" x14ac:dyDescent="0.3"/>
  </sheetData>
  <mergeCells count="25">
    <mergeCell ref="B23:D23"/>
    <mergeCell ref="B25:C25"/>
    <mergeCell ref="B26:C26"/>
    <mergeCell ref="F17:F19"/>
    <mergeCell ref="N10:P10"/>
    <mergeCell ref="K11:M11"/>
    <mergeCell ref="N11:P11"/>
    <mergeCell ref="B13:C13"/>
    <mergeCell ref="F14:F16"/>
    <mergeCell ref="B27:C27"/>
    <mergeCell ref="B2:H2"/>
    <mergeCell ref="J2:P2"/>
    <mergeCell ref="K4:M4"/>
    <mergeCell ref="N4:P4"/>
    <mergeCell ref="K5:M5"/>
    <mergeCell ref="N5:P5"/>
    <mergeCell ref="K6:M6"/>
    <mergeCell ref="N6:P6"/>
    <mergeCell ref="K7:M7"/>
    <mergeCell ref="N7:P7"/>
    <mergeCell ref="K8:M8"/>
    <mergeCell ref="N8:P8"/>
    <mergeCell ref="K9:M9"/>
    <mergeCell ref="N9:P9"/>
    <mergeCell ref="K10:M10"/>
  </mergeCells>
  <phoneticPr fontId="1"/>
  <pageMargins left="0.7" right="0.7" top="0.75" bottom="0.75" header="0.3" footer="0.3"/>
  <ignoredErrors>
    <ignoredError sqref="D14:F14 D16:E21 D15:E15 G15:H15 G16 H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0761-5DB8-4F10-9F2D-98A7E73BECDF}">
  <dimension ref="B1:P29"/>
  <sheetViews>
    <sheetView zoomScaleNormal="100" workbookViewId="0">
      <selection activeCell="R21" sqref="R21"/>
    </sheetView>
  </sheetViews>
  <sheetFormatPr defaultColWidth="9" defaultRowHeight="14" x14ac:dyDescent="0.3"/>
  <cols>
    <col min="1" max="1" width="3.25" style="3" customWidth="1"/>
    <col min="2" max="2" width="8.75" style="3" customWidth="1"/>
    <col min="3" max="3" width="12.75" style="3" bestFit="1" customWidth="1"/>
    <col min="4" max="8" width="9" style="3"/>
    <col min="9" max="9" width="3.75" style="3" customWidth="1"/>
    <col min="10" max="16384" width="9" style="3"/>
  </cols>
  <sheetData>
    <row r="1" spans="2:16" ht="17" thickBot="1" x14ac:dyDescent="0.35">
      <c r="B1" s="1" t="s">
        <v>34</v>
      </c>
      <c r="C1" s="2"/>
      <c r="D1" s="2"/>
      <c r="E1" s="2"/>
      <c r="F1" s="2"/>
      <c r="G1" s="2"/>
      <c r="H1" s="2"/>
    </row>
    <row r="2" spans="2:16" ht="16.5" x14ac:dyDescent="0.3">
      <c r="B2" s="64" t="s">
        <v>24</v>
      </c>
      <c r="C2" s="41"/>
      <c r="D2" s="41"/>
      <c r="E2" s="41"/>
      <c r="F2" s="41"/>
      <c r="G2" s="41"/>
      <c r="H2" s="42"/>
      <c r="J2" s="40" t="s">
        <v>25</v>
      </c>
      <c r="K2" s="41"/>
      <c r="L2" s="41"/>
      <c r="M2" s="41"/>
      <c r="N2" s="41"/>
      <c r="O2" s="41"/>
      <c r="P2" s="42"/>
    </row>
    <row r="3" spans="2:16" x14ac:dyDescent="0.3">
      <c r="B3" s="21" t="s">
        <v>0</v>
      </c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20">
        <v>6</v>
      </c>
      <c r="J3" s="21" t="s">
        <v>0</v>
      </c>
      <c r="K3" s="19">
        <v>1</v>
      </c>
      <c r="L3" s="19">
        <v>2</v>
      </c>
      <c r="M3" s="19">
        <v>3</v>
      </c>
      <c r="N3" s="19">
        <v>4</v>
      </c>
      <c r="O3" s="19">
        <v>5</v>
      </c>
      <c r="P3" s="20">
        <v>6</v>
      </c>
    </row>
    <row r="4" spans="2:16" x14ac:dyDescent="0.3">
      <c r="B4" s="21" t="s">
        <v>1</v>
      </c>
      <c r="C4" s="4">
        <v>4.2199999094009399E-2</v>
      </c>
      <c r="D4" s="4">
        <v>4.3900001794099808E-2</v>
      </c>
      <c r="E4" s="4">
        <v>4.4500000774860382E-2</v>
      </c>
      <c r="F4" s="5">
        <v>0.3815000057220459</v>
      </c>
      <c r="G4" s="5">
        <v>0.37709999084472656</v>
      </c>
      <c r="H4" s="6">
        <v>0.37630000710487366</v>
      </c>
      <c r="J4" s="21" t="s">
        <v>1</v>
      </c>
      <c r="K4" s="43" t="s">
        <v>44</v>
      </c>
      <c r="L4" s="43"/>
      <c r="M4" s="43"/>
      <c r="N4" s="44" t="s">
        <v>2</v>
      </c>
      <c r="O4" s="44"/>
      <c r="P4" s="45"/>
    </row>
    <row r="5" spans="2:16" x14ac:dyDescent="0.3">
      <c r="B5" s="21" t="s">
        <v>3</v>
      </c>
      <c r="C5" s="4">
        <v>5.6600000709295273E-2</v>
      </c>
      <c r="D5" s="4">
        <v>5.6600000709295273E-2</v>
      </c>
      <c r="E5" s="4">
        <v>5.7799998670816422E-2</v>
      </c>
      <c r="F5" s="5">
        <v>0.63630002737045288</v>
      </c>
      <c r="G5" s="5">
        <v>0.63550001382827759</v>
      </c>
      <c r="H5" s="6">
        <v>0.63029998540878296</v>
      </c>
      <c r="J5" s="21" t="s">
        <v>3</v>
      </c>
      <c r="K5" s="43" t="s">
        <v>43</v>
      </c>
      <c r="L5" s="43"/>
      <c r="M5" s="43"/>
      <c r="N5" s="44" t="s">
        <v>4</v>
      </c>
      <c r="O5" s="44"/>
      <c r="P5" s="45"/>
    </row>
    <row r="6" spans="2:16" x14ac:dyDescent="0.3">
      <c r="B6" s="21" t="s">
        <v>5</v>
      </c>
      <c r="C6" s="4">
        <v>7.0100001990795135E-2</v>
      </c>
      <c r="D6" s="4">
        <v>7.1800000965595245E-2</v>
      </c>
      <c r="E6" s="4">
        <v>7.2300001978874207E-2</v>
      </c>
      <c r="F6" s="5">
        <v>0.12070000171661377</v>
      </c>
      <c r="G6" s="5">
        <v>0.12099999934434891</v>
      </c>
      <c r="H6" s="6">
        <v>0.12409999966621399</v>
      </c>
      <c r="J6" s="21" t="s">
        <v>5</v>
      </c>
      <c r="K6" s="43" t="s">
        <v>42</v>
      </c>
      <c r="L6" s="43"/>
      <c r="M6" s="43"/>
      <c r="N6" s="44" t="s">
        <v>6</v>
      </c>
      <c r="O6" s="44"/>
      <c r="P6" s="45"/>
    </row>
    <row r="7" spans="2:16" x14ac:dyDescent="0.3">
      <c r="B7" s="21" t="s">
        <v>7</v>
      </c>
      <c r="C7" s="4">
        <v>9.7999997437000275E-2</v>
      </c>
      <c r="D7" s="4">
        <v>9.8700001835823059E-2</v>
      </c>
      <c r="E7" s="4">
        <v>0.10019999742507935</v>
      </c>
      <c r="F7" s="2"/>
      <c r="G7" s="2"/>
      <c r="H7" s="23"/>
      <c r="J7" s="21" t="s">
        <v>7</v>
      </c>
      <c r="K7" s="43" t="s">
        <v>41</v>
      </c>
      <c r="L7" s="43"/>
      <c r="M7" s="43"/>
      <c r="N7" s="48"/>
      <c r="O7" s="48"/>
      <c r="P7" s="49"/>
    </row>
    <row r="8" spans="2:16" x14ac:dyDescent="0.3">
      <c r="B8" s="21" t="s">
        <v>8</v>
      </c>
      <c r="C8" s="4">
        <v>0.15129999816417694</v>
      </c>
      <c r="D8" s="4">
        <v>0.15240000188350677</v>
      </c>
      <c r="E8" s="4">
        <v>0.15510000288486481</v>
      </c>
      <c r="F8" s="2"/>
      <c r="G8" s="2"/>
      <c r="H8" s="23"/>
      <c r="J8" s="21" t="s">
        <v>8</v>
      </c>
      <c r="K8" s="43" t="s">
        <v>40</v>
      </c>
      <c r="L8" s="43"/>
      <c r="M8" s="43"/>
      <c r="N8" s="48"/>
      <c r="O8" s="48"/>
      <c r="P8" s="49"/>
    </row>
    <row r="9" spans="2:16" x14ac:dyDescent="0.3">
      <c r="B9" s="21" t="s">
        <v>9</v>
      </c>
      <c r="C9" s="4">
        <v>0.25870001316070557</v>
      </c>
      <c r="D9" s="4">
        <v>0.25670000910758972</v>
      </c>
      <c r="E9" s="4">
        <v>0.2572999894618988</v>
      </c>
      <c r="F9" s="2"/>
      <c r="G9" s="2"/>
      <c r="H9" s="23"/>
      <c r="J9" s="21" t="s">
        <v>9</v>
      </c>
      <c r="K9" s="43" t="s">
        <v>39</v>
      </c>
      <c r="L9" s="43"/>
      <c r="M9" s="43"/>
      <c r="N9" s="48"/>
      <c r="O9" s="48"/>
      <c r="P9" s="49"/>
    </row>
    <row r="10" spans="2:16" x14ac:dyDescent="0.3">
      <c r="B10" s="21" t="s">
        <v>10</v>
      </c>
      <c r="C10" s="4">
        <v>0.46029999852180481</v>
      </c>
      <c r="D10" s="4">
        <v>0.46389999985694885</v>
      </c>
      <c r="E10" s="4">
        <v>0.46410000324249268</v>
      </c>
      <c r="F10" s="2"/>
      <c r="G10" s="2"/>
      <c r="H10" s="23"/>
      <c r="J10" s="21" t="s">
        <v>10</v>
      </c>
      <c r="K10" s="43" t="s">
        <v>38</v>
      </c>
      <c r="L10" s="43"/>
      <c r="M10" s="43"/>
      <c r="N10" s="48"/>
      <c r="O10" s="48"/>
      <c r="P10" s="49"/>
    </row>
    <row r="11" spans="2:16" ht="14.5" thickBot="1" x14ac:dyDescent="0.35">
      <c r="B11" s="22" t="s">
        <v>11</v>
      </c>
      <c r="C11" s="7">
        <v>0.88230001926422119</v>
      </c>
      <c r="D11" s="7">
        <v>0.88080000877380371</v>
      </c>
      <c r="E11" s="7">
        <v>0.89020001888275146</v>
      </c>
      <c r="F11" s="24"/>
      <c r="G11" s="24"/>
      <c r="H11" s="25"/>
      <c r="J11" s="22" t="s">
        <v>11</v>
      </c>
      <c r="K11" s="50" t="s">
        <v>37</v>
      </c>
      <c r="L11" s="50"/>
      <c r="M11" s="50"/>
      <c r="N11" s="51"/>
      <c r="O11" s="51"/>
      <c r="P11" s="52"/>
    </row>
    <row r="13" spans="2:16" ht="14.25" customHeight="1" x14ac:dyDescent="0.3">
      <c r="B13" s="53" t="s">
        <v>35</v>
      </c>
      <c r="C13" s="53"/>
      <c r="D13" s="11" t="s">
        <v>12</v>
      </c>
      <c r="E13" s="11" t="s">
        <v>13</v>
      </c>
      <c r="F13" s="11" t="s">
        <v>14</v>
      </c>
      <c r="G13" s="11" t="s">
        <v>12</v>
      </c>
      <c r="H13" s="11" t="s">
        <v>13</v>
      </c>
    </row>
    <row r="14" spans="2:16" ht="14.25" customHeight="1" x14ac:dyDescent="0.3">
      <c r="B14" s="8">
        <v>0</v>
      </c>
      <c r="C14" s="8">
        <v>0</v>
      </c>
      <c r="D14" s="9">
        <f t="shared" ref="D14:D21" si="0">AVERAGE(C4:E4)</f>
        <v>4.3533333887656532E-2</v>
      </c>
      <c r="E14" s="9">
        <f t="shared" ref="E14:E21" si="1">STDEV(C4:E4)</f>
        <v>1.1930364404287735E-3</v>
      </c>
      <c r="F14" s="54" t="s">
        <v>15</v>
      </c>
      <c r="G14" s="10">
        <f t="shared" ref="G14:G15" si="2">AVERAGE(F4:H4)</f>
        <v>0.37830000122388202</v>
      </c>
      <c r="H14" s="10">
        <f t="shared" ref="H14:H15" si="3">STDEV(F4:H4)</f>
        <v>2.8000026941431607E-3</v>
      </c>
    </row>
    <row r="15" spans="2:16" ht="14.25" customHeight="1" x14ac:dyDescent="0.3">
      <c r="B15" s="8">
        <f>B16/2</f>
        <v>0.15625</v>
      </c>
      <c r="C15" s="8">
        <v>0.78100000000000003</v>
      </c>
      <c r="D15" s="9">
        <f t="shared" si="0"/>
        <v>5.7000000029802322E-2</v>
      </c>
      <c r="E15" s="9">
        <f t="shared" si="1"/>
        <v>6.9281914611123738E-4</v>
      </c>
      <c r="F15" s="55"/>
      <c r="G15" s="10">
        <f t="shared" si="2"/>
        <v>0.63403334220250451</v>
      </c>
      <c r="H15" s="10">
        <f t="shared" si="3"/>
        <v>3.2578321210332368E-3</v>
      </c>
    </row>
    <row r="16" spans="2:16" ht="14.25" customHeight="1" x14ac:dyDescent="0.3">
      <c r="B16" s="8">
        <v>0.3125</v>
      </c>
      <c r="C16" s="8">
        <v>1.5629999999999999</v>
      </c>
      <c r="D16" s="9">
        <f t="shared" si="0"/>
        <v>7.1400001645088196E-2</v>
      </c>
      <c r="E16" s="9">
        <f t="shared" si="1"/>
        <v>1.1532560770234658E-3</v>
      </c>
      <c r="F16" s="55"/>
      <c r="G16" s="26">
        <f>AVERAGE(F6:H6)</f>
        <v>0.12193333357572556</v>
      </c>
      <c r="H16" s="26">
        <f>STDEV(F6:H6)</f>
        <v>1.8823737952160307E-3</v>
      </c>
    </row>
    <row r="17" spans="2:8" ht="14.25" customHeight="1" x14ac:dyDescent="0.3">
      <c r="B17" s="8">
        <v>0.625</v>
      </c>
      <c r="C17" s="8">
        <v>3.125</v>
      </c>
      <c r="D17" s="9">
        <f t="shared" si="0"/>
        <v>9.896666556596756E-2</v>
      </c>
      <c r="E17" s="9">
        <f t="shared" si="1"/>
        <v>1.1239804916536196E-3</v>
      </c>
      <c r="F17" s="27"/>
      <c r="G17" s="28"/>
      <c r="H17" s="28"/>
    </row>
    <row r="18" spans="2:8" ht="14.25" customHeight="1" x14ac:dyDescent="0.3">
      <c r="B18" s="8">
        <v>1.25</v>
      </c>
      <c r="C18" s="8">
        <v>6.25</v>
      </c>
      <c r="D18" s="9">
        <f t="shared" si="0"/>
        <v>0.15293333431084952</v>
      </c>
      <c r="E18" s="9">
        <f t="shared" si="1"/>
        <v>1.955336691686111E-3</v>
      </c>
      <c r="F18" s="27"/>
      <c r="G18" s="28"/>
      <c r="H18" s="28"/>
    </row>
    <row r="19" spans="2:8" ht="14.25" customHeight="1" x14ac:dyDescent="0.3">
      <c r="B19" s="8">
        <v>2.5</v>
      </c>
      <c r="C19" s="8">
        <v>12.5</v>
      </c>
      <c r="D19" s="9">
        <f t="shared" si="0"/>
        <v>0.25756667057673138</v>
      </c>
      <c r="E19" s="9">
        <f t="shared" si="1"/>
        <v>1.0263250780703961E-3</v>
      </c>
      <c r="F19" s="27"/>
      <c r="G19" s="28"/>
      <c r="H19" s="28"/>
    </row>
    <row r="20" spans="2:8" ht="14.25" customHeight="1" x14ac:dyDescent="0.3">
      <c r="B20" s="8">
        <v>5</v>
      </c>
      <c r="C20" s="8">
        <v>25</v>
      </c>
      <c r="D20" s="9">
        <f t="shared" si="0"/>
        <v>0.46276666720708209</v>
      </c>
      <c r="E20" s="9">
        <f t="shared" si="1"/>
        <v>2.1385371497247814E-3</v>
      </c>
      <c r="F20" s="27"/>
      <c r="G20" s="28"/>
      <c r="H20" s="28"/>
    </row>
    <row r="21" spans="2:8" ht="14.25" customHeight="1" x14ac:dyDescent="0.3">
      <c r="B21" s="8">
        <v>10</v>
      </c>
      <c r="C21" s="8">
        <v>50</v>
      </c>
      <c r="D21" s="9">
        <f t="shared" si="0"/>
        <v>0.88443334897359216</v>
      </c>
      <c r="E21" s="9">
        <f t="shared" si="1"/>
        <v>5.0500860634986695E-3</v>
      </c>
      <c r="F21" s="27"/>
      <c r="G21" s="28"/>
      <c r="H21" s="28"/>
    </row>
    <row r="22" spans="2:8" ht="14.25" customHeight="1" x14ac:dyDescent="0.3"/>
    <row r="23" spans="2:8" ht="14.25" customHeight="1" x14ac:dyDescent="0.45">
      <c r="B23" s="65" t="s">
        <v>31</v>
      </c>
      <c r="C23" s="65"/>
      <c r="D23" s="65"/>
      <c r="E23" s="34" t="s">
        <v>32</v>
      </c>
      <c r="F23" s="14">
        <v>8.3900000000000002E-2</v>
      </c>
      <c r="G23" s="35" t="s">
        <v>33</v>
      </c>
      <c r="H23" s="15">
        <v>4.5499999999999999E-2</v>
      </c>
    </row>
    <row r="24" spans="2:8" ht="14.25" customHeight="1" x14ac:dyDescent="0.3"/>
    <row r="25" spans="2:8" ht="14.25" customHeight="1" x14ac:dyDescent="0.45">
      <c r="B25" s="58" t="s">
        <v>16</v>
      </c>
      <c r="C25" s="59"/>
      <c r="D25" s="16" t="s">
        <v>17</v>
      </c>
      <c r="E25" s="16" t="s">
        <v>18</v>
      </c>
      <c r="F25" s="16" t="s">
        <v>19</v>
      </c>
      <c r="G25" s="16" t="s">
        <v>22</v>
      </c>
      <c r="H25" s="16" t="s">
        <v>23</v>
      </c>
    </row>
    <row r="26" spans="2:8" ht="14.25" customHeight="1" x14ac:dyDescent="0.3">
      <c r="B26" s="60" t="s">
        <v>15</v>
      </c>
      <c r="C26" s="60"/>
      <c r="D26" s="17">
        <f>(G14-G16-H23)/F23</f>
        <v>2.5133095071293976</v>
      </c>
      <c r="E26" s="17">
        <f>F26-D26</f>
        <v>3.0480731940241057</v>
      </c>
      <c r="F26" s="17">
        <f>(G15-G16-H23)/F23</f>
        <v>5.5613827011535033</v>
      </c>
      <c r="G26" s="18">
        <f>D26/F26</f>
        <v>0.45192169684853811</v>
      </c>
      <c r="H26" s="18">
        <f>E26/F26</f>
        <v>0.54807830315146189</v>
      </c>
    </row>
    <row r="27" spans="2:8" ht="14.25" customHeight="1" x14ac:dyDescent="0.3"/>
    <row r="28" spans="2:8" ht="14.25" customHeight="1" x14ac:dyDescent="0.3"/>
    <row r="29" spans="2:8" ht="14.25" customHeight="1" x14ac:dyDescent="0.3"/>
  </sheetData>
  <mergeCells count="23">
    <mergeCell ref="B25:C25"/>
    <mergeCell ref="B26:C26"/>
    <mergeCell ref="N11:P11"/>
    <mergeCell ref="B13:C13"/>
    <mergeCell ref="B23:D23"/>
    <mergeCell ref="K9:M9"/>
    <mergeCell ref="K10:M10"/>
    <mergeCell ref="K11:M11"/>
    <mergeCell ref="F14:F16"/>
    <mergeCell ref="N9:P9"/>
    <mergeCell ref="N10:P10"/>
    <mergeCell ref="B2:H2"/>
    <mergeCell ref="J2:P2"/>
    <mergeCell ref="K4:M4"/>
    <mergeCell ref="K5:M5"/>
    <mergeCell ref="K6:M6"/>
    <mergeCell ref="N8:P8"/>
    <mergeCell ref="K8:M8"/>
    <mergeCell ref="K7:M7"/>
    <mergeCell ref="N4:P4"/>
    <mergeCell ref="N5:P5"/>
    <mergeCell ref="N6:P6"/>
    <mergeCell ref="N7:P7"/>
  </mergeCells>
  <phoneticPr fontId="1"/>
  <pageMargins left="0.7" right="0.7" top="0.75" bottom="0.75" header="0.3" footer="0.3"/>
  <pageSetup paperSize="9" orientation="portrait" r:id="rId1"/>
  <ignoredErrors>
    <ignoredError sqref="D14:H14 D16:E16 D15:E15 G15:H15 D18:E18 D17:E17 D20:E20 D19:E19 D21:E21 G16:H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Calculation Sheet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MKT</dc:creator>
  <cp:keywords/>
  <dc:description/>
  <cp:lastModifiedBy>清野 涼</cp:lastModifiedBy>
  <cp:revision/>
  <dcterms:created xsi:type="dcterms:W3CDTF">2015-06-05T18:17:20Z</dcterms:created>
  <dcterms:modified xsi:type="dcterms:W3CDTF">2025-09-22T02:56:21Z</dcterms:modified>
  <cp:category/>
  <cp:contentStatus/>
</cp:coreProperties>
</file>